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4C2F48B4-D81E-4C8F-AEA4-675B589CEB1F}" xr6:coauthVersionLast="45" xr6:coauthVersionMax="45" xr10:uidLastSave="{00000000-0000-0000-0000-000000000000}"/>
  <bookViews>
    <workbookView xWindow="-108" yWindow="-108" windowWidth="23256" windowHeight="12576" xr2:uid="{BF2D6292-FB08-4E3E-9FBD-998B559D0F50}"/>
  </bookViews>
  <sheets>
    <sheet name="Raw Data " sheetId="1" r:id="rId1"/>
    <sheet name="Raw data totals " sheetId="4" r:id="rId2"/>
    <sheet name="Income &amp; Expenses" sheetId="2" r:id="rId3"/>
    <sheet name="Investments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E26" i="2" l="1"/>
  <c r="D8" i="2"/>
  <c r="D19" i="2"/>
  <c r="S16" i="4"/>
  <c r="R16" i="4"/>
  <c r="Q16" i="4"/>
  <c r="P16" i="4"/>
  <c r="O16" i="4"/>
  <c r="N16" i="4"/>
  <c r="D6" i="3"/>
</calcChain>
</file>

<file path=xl/sharedStrings.xml><?xml version="1.0" encoding="utf-8"?>
<sst xmlns="http://schemas.openxmlformats.org/spreadsheetml/2006/main" count="84" uniqueCount="80">
  <si>
    <t xml:space="preserve">During the financial year the NZAT split from ECC forming its own incorporated society.  All assets relating to the NZAT had their ownership transferred.  </t>
  </si>
  <si>
    <t xml:space="preserve">These were </t>
  </si>
  <si>
    <t xml:space="preserve">67 Courtnay St syndicate </t>
  </si>
  <si>
    <t xml:space="preserve">Building A syndicate </t>
  </si>
  <si>
    <t xml:space="preserve">33 Broadway sydicate </t>
  </si>
  <si>
    <t xml:space="preserve">Investments at cost </t>
  </si>
  <si>
    <t xml:space="preserve">Augusta Industrial Fund </t>
  </si>
  <si>
    <t xml:space="preserve">Oyster Direct Property Fund </t>
  </si>
  <si>
    <t xml:space="preserve">Cost </t>
  </si>
  <si>
    <t>Total investments at historical cost</t>
  </si>
  <si>
    <t xml:space="preserve">Opening Cash Balance </t>
  </si>
  <si>
    <t xml:space="preserve">Income </t>
  </si>
  <si>
    <t>Membership</t>
  </si>
  <si>
    <t>Donations</t>
  </si>
  <si>
    <t xml:space="preserve">Investment Income </t>
  </si>
  <si>
    <t xml:space="preserve">Closing Cash Balance </t>
  </si>
  <si>
    <t xml:space="preserve">Accounting Error </t>
  </si>
  <si>
    <t>Created : 01 August 2020 19:28:13</t>
  </si>
  <si>
    <t>Transaction(s) from 01/08/2019 to 09/11/2019</t>
  </si>
  <si>
    <t>Account,"Account Name","Transaction Date","Amount","Particulars","Code","Reference","Other Party","Tran Type Number","Balance"</t>
  </si>
  <si>
    <t>12-3405-0052363-001,"Club Chq","2019/08/08",-2460.49,"","","","118 queenstown scree","39",5925.70</t>
  </si>
  <si>
    <t>12-3405-0052363-001,"Club Chq","2019/08/12",-353.91,"","","","120 Daniel Joll","39",5571.79</t>
  </si>
  <si>
    <t>12-3405-0052363-001,"Club Chq","2019/08/13",-359.55,"axes alpinis","","","121 Southern approac","39",5212.24</t>
  </si>
  <si>
    <t>12-3405-0052363-001,"Club Chq","2019/08/17",240.00,"Julbo","","Kyle","From MR K R WALTER","52",5452.24</t>
  </si>
  <si>
    <t>12-3405-0052363-001,"Club Chq","2019/08/17",380.00,"RAB jacket","","E Sheppard","From MR E J SHEPPARD","52",5832.24</t>
  </si>
  <si>
    <t>12-3405-0052363-001,"Club Chq","2019/08/19",225.00,"Silent","","Isaac hayes","HAYES,ISAAC L","90",6057.24</t>
  </si>
  <si>
    <t>12-3405-0052363-001,"Club Chq","2019/08/19",85.00,"","","","WOODALL,JESSI","90",6142.24</t>
  </si>
  <si>
    <t>12-3405-0052363-001,"Club Chq","2019/08/19",155.00,"Sam Waetford","Macpac","Pulsar","Waetford S E","90",6297.24</t>
  </si>
  <si>
    <t>12-3405-0052363-001,"Club Chq","2019/08/19",160.00,"Bid item","Macpac Plsr","","Fruhauf D I","90",6457.24</t>
  </si>
  <si>
    <t>12-3405-0052363-001,"Club Chq","2019/08/19",10.00,"mark l beard","","","LEWIS,MARK RO","90",6467.24</t>
  </si>
  <si>
    <t>12-3405-0052363-001,"Club Chq","2019/08/19",190.00,"RIMF auction","Fitzroy","Jacket","Pflueger Y","90",6657.24</t>
  </si>
  <si>
    <t>12-3405-0052363-001,"Club Chq","2019/08/19",10.00,"","","For beard","A MOROZOV","90",6667.24</t>
  </si>
  <si>
    <t>12-3405-0052363-001,"Club Chq","2019/08/20",655.42,"00325075244","AUGUSTA INDU","001051708106","AUG INDUSTRIA","90",7322.66</t>
  </si>
  <si>
    <t>12-3405-0052363-001,"Club Chq","2019/08/27",1251.00,"EarthSeaSky","Auction","Donation","EARTH SEA SKY","90",8573.66</t>
  </si>
  <si>
    <t>12-3405-0052363-001,"Club Chq","2019/09/03",4540.00,"NZD Transfer","0","100651088043","Paypal, Inc","90",13113.66</t>
  </si>
  <si>
    <t>12-3405-0052363-001,"Club Chq","2019/09/04",-1247.18,"","","","126 Ground Up Brewin","39",11866.48</t>
  </si>
  <si>
    <t>12-3405-0052363-001,"Club Chq","2019/09/20",655.42,"00325075244","AUGUSTA INDU","001051870449","AUG INDUSTRIA","90",12521.90</t>
  </si>
  <si>
    <t>12-3405-0052363-001,"Club Chq","2019/09/23",165.00,"milo","","for sunnies","GILMOUR M","90",12686.90</t>
  </si>
  <si>
    <t>12-3405-0052363-001,"Club Chq","2019/10/21",655.42,"00325075244","AUGUSTA INDU","001051977021","AUG INDUSTRIA","90",13342.32</t>
  </si>
  <si>
    <t>Created : 01 August 2020 19:28:30</t>
  </si>
  <si>
    <t>Transaction(s) from 10/11/2019 to 18/02/2020</t>
  </si>
  <si>
    <t>12-3405-0052363-001,"Club Chq","2019/11/20",655.42,"00325075244","AUGUSTA INDU","001052058945","AUG INDUSTRIA","90",13997.74</t>
  </si>
  <si>
    <t>12-3405-0052363-001,"Club Chq","2019/12/20",655.42,"00325075244","AUGUSTA INDU","001052265059","AUG INDUSTRIA","90",14653.16</t>
  </si>
  <si>
    <t>12-3405-0052363-001,"Club Chq","2020/01/20",655.42,"00325075244","AUGUSTA INDU","001052276700","AUG INDUSTRIA","90",15308.58</t>
  </si>
  <si>
    <t>Created : 01 August 2020 19:41:02</t>
  </si>
  <si>
    <t>Created : 01 August 2020 19:42:53</t>
  </si>
  <si>
    <t>Transaction(s) from 19/02/2020 to 29/05/2020</t>
  </si>
  <si>
    <t>12-3405-0052363-001,"Club Chq","2020/02/20",655.42,"00325075244","AUGUSTA INDU","001052292822","AUG INDUSTRIA","90",15964.00</t>
  </si>
  <si>
    <t>12-3405-0052363-001,"Club Chq","2020/02/29",-8000.00,"","","","128 J Baffin ECC","39",7964.00</t>
  </si>
  <si>
    <t>12-3405-0052363-001,"Club Chq","2020/03/02",5548.00,"NZD Transfer","3","100816070176","Paypal, Inc","90",13512.00</t>
  </si>
  <si>
    <t>12-3405-0052363-001,"Club Chq","2020/03/09",2347.00,"NZD Transfer","3","100822824627","Paypal, Inc","90",15859.00</t>
  </si>
  <si>
    <t>12-3405-0052363-001,"Club Chq","2020/03/19",-15000.00,"investment","","","129 Augusta property","39",859.00</t>
  </si>
  <si>
    <t>12-3405-0052363-001,"Club Chq","2020/03/20",655.42,"00325075244","AUGUSTA INDU","001052355736","AUG INDUSTRIA","90",1514.42</t>
  </si>
  <si>
    <t>12-3405-0052363-001,"Club Chq","2020/04/03",15000.00,"00325075244","AUGUSTA FUND","001052453095","LMS O/A AUGUSTA","90",16514.42</t>
  </si>
  <si>
    <t>12-3405-0052363-001,"Club Chq","2020/04/07",2.16,"00325075244","AUGUSTA FUND","001052454663","LMS O/A AUGUSTA","90",16516.58</t>
  </si>
  <si>
    <t>12-3405-0052363-001,"Club Chq","2020/04/20",327.71,"00325075244","AUGUSTA INDU","001052457485","AUG INDUSTRIA","90",16844.29</t>
  </si>
  <si>
    <t>12-3405-0052363-001,"Club Chq","2020/05/20",327.71,"00325075244","AUGUSTA INDU","001052490319","AUG INDUSTRIA","90",17172.00</t>
  </si>
  <si>
    <t>12-3405-0052363-001,"Club Chq","2020/05/27",241.19,"00325075244","AUGUSTA INDU","001052493603","AUG INDUSTRIA","90",17413.19</t>
  </si>
  <si>
    <t>Created : 01 August 2020 19:44:17</t>
  </si>
  <si>
    <t>Transaction(s) from 30/05/2020 to 31/07/2020</t>
  </si>
  <si>
    <t>12-3405-0052363-001,"Club Chq","2020/06/02",-343.95,"","","","130 Daniel Joll","39",17069.24</t>
  </si>
  <si>
    <t>12-3405-0052363-001,"Club Chq","2020/06/22",504.17,"00325075244","AUGUSTA INDU","001052542072","AUG INDUSTRIA","90",17573.41</t>
  </si>
  <si>
    <t>12-3405-0052363-001,"Club Chq","2020/07/20",605.00,"00325075244","AUGUSTA INDU","001052592223","AUG INDUSTRIA","90",18178.41</t>
  </si>
  <si>
    <t>12-3405-0052363-001,"Club Chq","2020/07/24",11700.00,"NZD Transfer","4","100974849520","Paypal, Inc","90",29878.41</t>
  </si>
  <si>
    <t>12-3405-0052363-001,"Club Chq","2020/07/29",-25000.00,"propertyfund","","propertyfund","131 Oysterdirectprop","39",4878.41</t>
  </si>
  <si>
    <t>12-3405-0052363-001,"Club Chq","2020/07/30",719.00,"NZD Transfer","9","100981445626","Paypal, Inc","90",5597.41</t>
  </si>
  <si>
    <t xml:space="preserve">Expenses </t>
  </si>
  <si>
    <t xml:space="preserve">Website hosting </t>
  </si>
  <si>
    <t>Festival Expenses</t>
  </si>
  <si>
    <t xml:space="preserve">Capital Fund Grants </t>
  </si>
  <si>
    <t xml:space="preserve">Interest </t>
  </si>
  <si>
    <t>Long term Investments</t>
  </si>
  <si>
    <t xml:space="preserve">investment income </t>
  </si>
  <si>
    <t xml:space="preserve">web hosting </t>
  </si>
  <si>
    <t xml:space="preserve">donations </t>
  </si>
  <si>
    <t xml:space="preserve">membership </t>
  </si>
  <si>
    <t xml:space="preserve">Festival expenses </t>
  </si>
  <si>
    <t>interest</t>
  </si>
  <si>
    <t xml:space="preserve">Total Income </t>
  </si>
  <si>
    <t xml:space="preserve">Total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</si>
</sst>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FB66-00F5-4151-BE30-FC3C1E1B7EBF}">
  <dimension ref="A1:A53"/>
  <sheetViews>
    <sheetView tabSelected="1" workbookViewId="0">
      <selection activeCell="M13" sqref="M13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24</v>
      </c>
    </row>
    <row r="9" spans="1:1" x14ac:dyDescent="0.3">
      <c r="A9" t="s">
        <v>25</v>
      </c>
    </row>
    <row r="10" spans="1:1" x14ac:dyDescent="0.3">
      <c r="A10" t="s">
        <v>26</v>
      </c>
    </row>
    <row r="11" spans="1:1" x14ac:dyDescent="0.3">
      <c r="A11" t="s">
        <v>27</v>
      </c>
    </row>
    <row r="12" spans="1:1" x14ac:dyDescent="0.3">
      <c r="A12" t="s">
        <v>28</v>
      </c>
    </row>
    <row r="13" spans="1:1" x14ac:dyDescent="0.3">
      <c r="A13" t="s">
        <v>29</v>
      </c>
    </row>
    <row r="14" spans="1:1" x14ac:dyDescent="0.3">
      <c r="A14" t="s">
        <v>30</v>
      </c>
    </row>
    <row r="15" spans="1:1" x14ac:dyDescent="0.3">
      <c r="A15" t="s">
        <v>31</v>
      </c>
    </row>
    <row r="16" spans="1:1" x14ac:dyDescent="0.3">
      <c r="A16" t="s">
        <v>32</v>
      </c>
    </row>
    <row r="17" spans="1:1" x14ac:dyDescent="0.3">
      <c r="A17" t="s">
        <v>33</v>
      </c>
    </row>
    <row r="18" spans="1:1" x14ac:dyDescent="0.3">
      <c r="A18" t="s">
        <v>34</v>
      </c>
    </row>
    <row r="19" spans="1:1" x14ac:dyDescent="0.3">
      <c r="A19" t="s">
        <v>35</v>
      </c>
    </row>
    <row r="20" spans="1:1" x14ac:dyDescent="0.3">
      <c r="A20" t="s">
        <v>36</v>
      </c>
    </row>
    <row r="21" spans="1:1" x14ac:dyDescent="0.3">
      <c r="A21" t="s">
        <v>37</v>
      </c>
    </row>
    <row r="22" spans="1:1" x14ac:dyDescent="0.3">
      <c r="A22" t="s">
        <v>38</v>
      </c>
    </row>
    <row r="23" spans="1:1" x14ac:dyDescent="0.3">
      <c r="A23" t="s">
        <v>39</v>
      </c>
    </row>
    <row r="24" spans="1:1" x14ac:dyDescent="0.3">
      <c r="A24" t="s">
        <v>40</v>
      </c>
    </row>
    <row r="25" spans="1:1" x14ac:dyDescent="0.3">
      <c r="A25" t="s">
        <v>19</v>
      </c>
    </row>
    <row r="26" spans="1:1" x14ac:dyDescent="0.3">
      <c r="A26" t="s">
        <v>41</v>
      </c>
    </row>
    <row r="27" spans="1:1" x14ac:dyDescent="0.3">
      <c r="A27" t="s">
        <v>42</v>
      </c>
    </row>
    <row r="28" spans="1:1" x14ac:dyDescent="0.3">
      <c r="A28" t="s">
        <v>43</v>
      </c>
    </row>
    <row r="29" spans="1:1" x14ac:dyDescent="0.3">
      <c r="A29" t="s">
        <v>44</v>
      </c>
    </row>
    <row r="30" spans="1:1" x14ac:dyDescent="0.3">
      <c r="A30" t="s">
        <v>45</v>
      </c>
    </row>
    <row r="31" spans="1:1" x14ac:dyDescent="0.3">
      <c r="A31" t="s">
        <v>46</v>
      </c>
    </row>
    <row r="32" spans="1:1" x14ac:dyDescent="0.3">
      <c r="A32" t="s">
        <v>19</v>
      </c>
    </row>
    <row r="33" spans="1:1" x14ac:dyDescent="0.3">
      <c r="A33" t="s">
        <v>47</v>
      </c>
    </row>
    <row r="34" spans="1:1" x14ac:dyDescent="0.3">
      <c r="A34" t="s">
        <v>48</v>
      </c>
    </row>
    <row r="35" spans="1:1" x14ac:dyDescent="0.3">
      <c r="A35" t="s">
        <v>49</v>
      </c>
    </row>
    <row r="36" spans="1:1" x14ac:dyDescent="0.3">
      <c r="A36" t="s">
        <v>50</v>
      </c>
    </row>
    <row r="37" spans="1:1" x14ac:dyDescent="0.3">
      <c r="A37" t="s">
        <v>51</v>
      </c>
    </row>
    <row r="38" spans="1:1" x14ac:dyDescent="0.3">
      <c r="A38" t="s">
        <v>52</v>
      </c>
    </row>
    <row r="39" spans="1:1" x14ac:dyDescent="0.3">
      <c r="A39" t="s">
        <v>53</v>
      </c>
    </row>
    <row r="40" spans="1:1" x14ac:dyDescent="0.3">
      <c r="A40" t="s">
        <v>54</v>
      </c>
    </row>
    <row r="41" spans="1:1" x14ac:dyDescent="0.3">
      <c r="A41" t="s">
        <v>55</v>
      </c>
    </row>
    <row r="42" spans="1:1" x14ac:dyDescent="0.3">
      <c r="A42" t="s">
        <v>56</v>
      </c>
    </row>
    <row r="43" spans="1:1" x14ac:dyDescent="0.3">
      <c r="A43" t="s">
        <v>57</v>
      </c>
    </row>
    <row r="45" spans="1:1" x14ac:dyDescent="0.3">
      <c r="A45" t="s">
        <v>58</v>
      </c>
    </row>
    <row r="46" spans="1:1" x14ac:dyDescent="0.3">
      <c r="A46" t="s">
        <v>59</v>
      </c>
    </row>
    <row r="47" spans="1:1" x14ac:dyDescent="0.3">
      <c r="A47" t="s">
        <v>19</v>
      </c>
    </row>
    <row r="48" spans="1:1" x14ac:dyDescent="0.3">
      <c r="A48" t="s">
        <v>60</v>
      </c>
    </row>
    <row r="49" spans="1:1" x14ac:dyDescent="0.3">
      <c r="A49" t="s">
        <v>61</v>
      </c>
    </row>
    <row r="50" spans="1:1" x14ac:dyDescent="0.3">
      <c r="A50" t="s">
        <v>62</v>
      </c>
    </row>
    <row r="51" spans="1:1" x14ac:dyDescent="0.3">
      <c r="A51" t="s">
        <v>63</v>
      </c>
    </row>
    <row r="52" spans="1:1" x14ac:dyDescent="0.3">
      <c r="A52" t="s">
        <v>64</v>
      </c>
    </row>
    <row r="53" spans="1:1" x14ac:dyDescent="0.3">
      <c r="A53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0D7F-E0A8-4E14-ACEA-76D99890F179}">
  <dimension ref="A1:S16"/>
  <sheetViews>
    <sheetView workbookViewId="0">
      <selection activeCell="E30" sqref="E30"/>
    </sheetView>
  </sheetViews>
  <sheetFormatPr defaultRowHeight="14.4" x14ac:dyDescent="0.3"/>
  <cols>
    <col min="15" max="15" width="17.6640625" customWidth="1"/>
    <col min="16" max="16" width="12.88671875" customWidth="1"/>
    <col min="18" max="18" width="11.44140625" bestFit="1" customWidth="1"/>
    <col min="19" max="19" width="15.5546875" bestFit="1" customWidth="1"/>
  </cols>
  <sheetData>
    <row r="1" spans="1:19" x14ac:dyDescent="0.3">
      <c r="A1" t="s">
        <v>41</v>
      </c>
      <c r="N1" t="s">
        <v>77</v>
      </c>
      <c r="O1" t="s">
        <v>72</v>
      </c>
      <c r="P1" t="s">
        <v>73</v>
      </c>
      <c r="Q1" t="s">
        <v>74</v>
      </c>
      <c r="R1" t="s">
        <v>75</v>
      </c>
      <c r="S1" t="s">
        <v>76</v>
      </c>
    </row>
    <row r="2" spans="1:19" x14ac:dyDescent="0.3">
      <c r="N2">
        <v>2.16</v>
      </c>
      <c r="O2">
        <v>655.42</v>
      </c>
      <c r="P2">
        <v>343.95</v>
      </c>
      <c r="Q2">
        <v>240</v>
      </c>
      <c r="R2">
        <v>4540</v>
      </c>
      <c r="S2">
        <v>2460.4899999999998</v>
      </c>
    </row>
    <row r="3" spans="1:19" x14ac:dyDescent="0.3">
      <c r="O3">
        <v>655.42</v>
      </c>
      <c r="Q3">
        <v>380</v>
      </c>
      <c r="R3">
        <v>5548</v>
      </c>
      <c r="S3">
        <v>353.91</v>
      </c>
    </row>
    <row r="4" spans="1:19" x14ac:dyDescent="0.3">
      <c r="O4">
        <v>655.42</v>
      </c>
      <c r="Q4">
        <v>255</v>
      </c>
      <c r="R4">
        <v>2347</v>
      </c>
      <c r="S4">
        <v>359.55</v>
      </c>
    </row>
    <row r="5" spans="1:19" x14ac:dyDescent="0.3">
      <c r="O5">
        <v>655.42</v>
      </c>
      <c r="Q5">
        <v>85</v>
      </c>
      <c r="R5">
        <v>11700</v>
      </c>
      <c r="S5">
        <v>1247.18</v>
      </c>
    </row>
    <row r="6" spans="1:19" x14ac:dyDescent="0.3">
      <c r="O6">
        <v>655.42</v>
      </c>
      <c r="Q6">
        <v>155</v>
      </c>
      <c r="R6">
        <v>719</v>
      </c>
    </row>
    <row r="7" spans="1:19" x14ac:dyDescent="0.3">
      <c r="O7">
        <v>655.42</v>
      </c>
      <c r="Q7">
        <v>160</v>
      </c>
    </row>
    <row r="8" spans="1:19" x14ac:dyDescent="0.3">
      <c r="O8">
        <v>655.42</v>
      </c>
      <c r="Q8">
        <v>10</v>
      </c>
    </row>
    <row r="9" spans="1:19" x14ac:dyDescent="0.3">
      <c r="O9">
        <v>327.71</v>
      </c>
      <c r="Q9">
        <v>190</v>
      </c>
    </row>
    <row r="10" spans="1:19" x14ac:dyDescent="0.3">
      <c r="O10">
        <v>327.71</v>
      </c>
      <c r="Q10">
        <v>10</v>
      </c>
    </row>
    <row r="11" spans="1:19" x14ac:dyDescent="0.3">
      <c r="O11">
        <v>241.19</v>
      </c>
      <c r="Q11">
        <v>165</v>
      </c>
    </row>
    <row r="12" spans="1:19" x14ac:dyDescent="0.3">
      <c r="O12">
        <v>504.17</v>
      </c>
      <c r="Q12">
        <v>1251</v>
      </c>
    </row>
    <row r="13" spans="1:19" x14ac:dyDescent="0.3">
      <c r="O13">
        <v>655.42</v>
      </c>
    </row>
    <row r="14" spans="1:19" x14ac:dyDescent="0.3">
      <c r="O14">
        <v>605</v>
      </c>
    </row>
    <row r="16" spans="1:19" x14ac:dyDescent="0.3">
      <c r="N16">
        <f>SUM(N2:N15)</f>
        <v>2.16</v>
      </c>
      <c r="O16">
        <f>SUM(O2:O15)</f>
        <v>7249.1399999999994</v>
      </c>
      <c r="P16">
        <f>SUM(P2:P10)</f>
        <v>343.95</v>
      </c>
      <c r="Q16">
        <f>SUM(Q2:Q15)</f>
        <v>2901</v>
      </c>
      <c r="R16">
        <f>SUM(R2:R14)</f>
        <v>24854</v>
      </c>
      <c r="S16">
        <f>SUM(S2:S14)</f>
        <v>4421.13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857C-BBC0-4072-A960-28E99491DF74}">
  <dimension ref="A1:E26"/>
  <sheetViews>
    <sheetView workbookViewId="0">
      <selection activeCell="F16" sqref="F16"/>
    </sheetView>
  </sheetViews>
  <sheetFormatPr defaultRowHeight="14.4" x14ac:dyDescent="0.3"/>
  <cols>
    <col min="1" max="1" width="21.21875" customWidth="1"/>
  </cols>
  <sheetData>
    <row r="1" spans="1:5" x14ac:dyDescent="0.3">
      <c r="A1" s="1" t="s">
        <v>10</v>
      </c>
      <c r="E1" s="1">
        <v>8387.65</v>
      </c>
    </row>
    <row r="3" spans="1:5" x14ac:dyDescent="0.3">
      <c r="A3" s="2" t="s">
        <v>11</v>
      </c>
    </row>
    <row r="4" spans="1:5" x14ac:dyDescent="0.3">
      <c r="A4" t="s">
        <v>12</v>
      </c>
      <c r="C4">
        <f>'Raw data totals '!R16</f>
        <v>24854</v>
      </c>
    </row>
    <row r="5" spans="1:5" x14ac:dyDescent="0.3">
      <c r="A5" t="s">
        <v>13</v>
      </c>
      <c r="C5">
        <v>2901</v>
      </c>
    </row>
    <row r="6" spans="1:5" x14ac:dyDescent="0.3">
      <c r="A6" t="s">
        <v>14</v>
      </c>
      <c r="C6">
        <v>7249.14</v>
      </c>
    </row>
    <row r="7" spans="1:5" x14ac:dyDescent="0.3">
      <c r="A7" t="s">
        <v>70</v>
      </c>
      <c r="C7">
        <v>2.16</v>
      </c>
    </row>
    <row r="8" spans="1:5" x14ac:dyDescent="0.3">
      <c r="A8" t="s">
        <v>78</v>
      </c>
      <c r="D8" s="1">
        <f>SUM(C4:C7)</f>
        <v>35006.300000000003</v>
      </c>
    </row>
    <row r="14" spans="1:5" x14ac:dyDescent="0.3">
      <c r="A14" s="2" t="s">
        <v>66</v>
      </c>
    </row>
    <row r="15" spans="1:5" x14ac:dyDescent="0.3">
      <c r="A15" t="s">
        <v>67</v>
      </c>
      <c r="C15">
        <v>343.95</v>
      </c>
    </row>
    <row r="16" spans="1:5" x14ac:dyDescent="0.3">
      <c r="A16" t="s">
        <v>68</v>
      </c>
      <c r="C16">
        <v>4421.13</v>
      </c>
    </row>
    <row r="17" spans="1:5" x14ac:dyDescent="0.3">
      <c r="A17" t="s">
        <v>69</v>
      </c>
      <c r="C17">
        <v>8000</v>
      </c>
    </row>
    <row r="18" spans="1:5" x14ac:dyDescent="0.3">
      <c r="A18" t="s">
        <v>71</v>
      </c>
      <c r="C18">
        <v>25000</v>
      </c>
    </row>
    <row r="19" spans="1:5" x14ac:dyDescent="0.3">
      <c r="A19" t="s">
        <v>79</v>
      </c>
      <c r="D19" s="1">
        <f>SUM(C15:C18)</f>
        <v>37765.08</v>
      </c>
    </row>
    <row r="25" spans="1:5" x14ac:dyDescent="0.3">
      <c r="A25" t="s">
        <v>15</v>
      </c>
      <c r="E25" s="1">
        <v>5598.87</v>
      </c>
    </row>
    <row r="26" spans="1:5" x14ac:dyDescent="0.3">
      <c r="A26" t="s">
        <v>16</v>
      </c>
      <c r="E26">
        <f>(E1+D8)-(D19+E25)</f>
        <v>30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C2AD-E86D-470D-A5E9-36CF675C9167}">
  <dimension ref="A1:D21"/>
  <sheetViews>
    <sheetView workbookViewId="0">
      <selection activeCell="A10" sqref="A10"/>
    </sheetView>
  </sheetViews>
  <sheetFormatPr defaultRowHeight="14.4" x14ac:dyDescent="0.3"/>
  <cols>
    <col min="1" max="1" width="29.44140625" customWidth="1"/>
  </cols>
  <sheetData>
    <row r="1" spans="1:4" x14ac:dyDescent="0.3">
      <c r="A1" t="s">
        <v>5</v>
      </c>
    </row>
    <row r="3" spans="1:4" x14ac:dyDescent="0.3">
      <c r="A3" t="s">
        <v>6</v>
      </c>
      <c r="D3">
        <v>121000</v>
      </c>
    </row>
    <row r="4" spans="1:4" x14ac:dyDescent="0.3">
      <c r="A4" t="s">
        <v>7</v>
      </c>
      <c r="D4">
        <v>25000</v>
      </c>
    </row>
    <row r="6" spans="1:4" x14ac:dyDescent="0.3">
      <c r="A6" t="s">
        <v>9</v>
      </c>
      <c r="D6">
        <f>SUM(D3:D5)</f>
        <v>146000</v>
      </c>
    </row>
    <row r="17" spans="1:4" x14ac:dyDescent="0.3">
      <c r="A17" t="s">
        <v>0</v>
      </c>
    </row>
    <row r="18" spans="1:4" x14ac:dyDescent="0.3">
      <c r="A18" t="s">
        <v>1</v>
      </c>
      <c r="D18" t="s">
        <v>8</v>
      </c>
    </row>
    <row r="19" spans="1:4" x14ac:dyDescent="0.3">
      <c r="A19" t="s">
        <v>2</v>
      </c>
      <c r="D19">
        <v>25000</v>
      </c>
    </row>
    <row r="20" spans="1:4" x14ac:dyDescent="0.3">
      <c r="A20" t="s">
        <v>4</v>
      </c>
      <c r="D20">
        <v>50000</v>
      </c>
    </row>
    <row r="21" spans="1:4" x14ac:dyDescent="0.3">
      <c r="A21" t="s">
        <v>3</v>
      </c>
      <c r="D21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</vt:lpstr>
      <vt:lpstr>Raw data totals </vt:lpstr>
      <vt:lpstr>Income &amp; Expenses</vt:lpstr>
      <vt:lpstr>Investments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2020-08-01T07:30:16Z</dcterms:created>
  <dcterms:modified xsi:type="dcterms:W3CDTF">2020-08-01T10:16:35Z</dcterms:modified>
</cp:coreProperties>
</file>